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7975" windowHeight="12060"/>
  </bookViews>
  <sheets>
    <sheet name="35기" sheetId="6" r:id="rId1"/>
  </sheets>
  <calcPr calcId="145621"/>
</workbook>
</file>

<file path=xl/calcChain.xml><?xml version="1.0" encoding="utf-8"?>
<calcChain xmlns="http://schemas.openxmlformats.org/spreadsheetml/2006/main">
  <c r="E33" i="6" l="1"/>
  <c r="E32" i="6"/>
  <c r="E31" i="6"/>
  <c r="E30" i="6"/>
  <c r="E27" i="6"/>
  <c r="E26" i="6"/>
  <c r="E25" i="6"/>
  <c r="E24" i="6"/>
  <c r="E23" i="6"/>
  <c r="E22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C27" i="6"/>
  <c r="C26" i="6"/>
  <c r="C25" i="6"/>
  <c r="C24" i="6"/>
  <c r="C23" i="6"/>
  <c r="C22" i="6"/>
  <c r="C21" i="6"/>
  <c r="C20" i="6"/>
  <c r="C16" i="6"/>
  <c r="C17" i="6"/>
  <c r="C15" i="6"/>
  <c r="C14" i="6"/>
  <c r="C13" i="6"/>
  <c r="C12" i="6"/>
  <c r="C11" i="6"/>
  <c r="C10" i="6"/>
  <c r="C9" i="6"/>
  <c r="C8" i="6"/>
  <c r="C7" i="6"/>
  <c r="E6" i="6" l="1"/>
  <c r="M27" i="6" s="1"/>
  <c r="C19" i="6"/>
  <c r="E34" i="6"/>
  <c r="E21" i="6"/>
  <c r="M43" i="6" s="1"/>
  <c r="E28" i="6" l="1"/>
  <c r="C6" i="6"/>
  <c r="C35" i="6" s="1"/>
  <c r="M25" i="6" s="1"/>
  <c r="E35" i="6" l="1"/>
  <c r="F35" i="6" s="1"/>
  <c r="M50" i="6"/>
</calcChain>
</file>

<file path=xl/sharedStrings.xml><?xml version="1.0" encoding="utf-8"?>
<sst xmlns="http://schemas.openxmlformats.org/spreadsheetml/2006/main" count="147" uniqueCount="128">
  <si>
    <t>과 목</t>
  </si>
  <si>
    <t>금 액</t>
  </si>
  <si>
    <t>자 산</t>
  </si>
  <si>
    <t>부 채</t>
  </si>
  <si>
    <t>Ⅰ.유동자산</t>
  </si>
  <si>
    <t>Ⅰ.유동부채</t>
  </si>
  <si>
    <t>1.현금및현금성자산</t>
  </si>
  <si>
    <t>1.매입채무</t>
  </si>
  <si>
    <t>Ⅱ.비유동자산</t>
  </si>
  <si>
    <t>Ⅱ.비유동부채</t>
  </si>
  <si>
    <t>1.장기금융상품</t>
  </si>
  <si>
    <t>4.무형자산</t>
  </si>
  <si>
    <t>부채총계</t>
  </si>
  <si>
    <t>자 본</t>
  </si>
  <si>
    <t>Ⅰ.자본금</t>
  </si>
  <si>
    <t>자본총계</t>
  </si>
  <si>
    <t>자산총계</t>
  </si>
  <si>
    <t>자본과부채총계</t>
  </si>
  <si>
    <t>상기와 같이 공고함.</t>
  </si>
  <si>
    <t>주식회사 서울제약</t>
  </si>
  <si>
    <t>2.단기금융상품</t>
    <phoneticPr fontId="6" type="noConversion"/>
  </si>
  <si>
    <t>3.매출채권</t>
    <phoneticPr fontId="6" type="noConversion"/>
  </si>
  <si>
    <t>4.미수금</t>
    <phoneticPr fontId="6" type="noConversion"/>
  </si>
  <si>
    <t>5.미수수익</t>
    <phoneticPr fontId="6" type="noConversion"/>
  </si>
  <si>
    <t>6.선급금</t>
    <phoneticPr fontId="6" type="noConversion"/>
  </si>
  <si>
    <t>7.선급비용</t>
    <phoneticPr fontId="6" type="noConversion"/>
  </si>
  <si>
    <t>1.장기차입금</t>
    <phoneticPr fontId="6" type="noConversion"/>
  </si>
  <si>
    <t>2.장기대여금</t>
    <phoneticPr fontId="6" type="noConversion"/>
  </si>
  <si>
    <t>2.전환사채</t>
    <phoneticPr fontId="6" type="noConversion"/>
  </si>
  <si>
    <t>3.유형자산</t>
    <phoneticPr fontId="6" type="noConversion"/>
  </si>
  <si>
    <t>3.퇴직급여채무</t>
    <phoneticPr fontId="6" type="noConversion"/>
  </si>
  <si>
    <t>㈜서울제약</t>
    <phoneticPr fontId="6" type="noConversion"/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</si>
  <si>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  <phoneticPr fontId="6" type="noConversion"/>
  </si>
  <si>
    <t>5.사용권자산</t>
    <phoneticPr fontId="6" type="noConversion"/>
  </si>
  <si>
    <t>6.보증금</t>
    <phoneticPr fontId="6" type="noConversion"/>
  </si>
  <si>
    <t>7.이연법인세자산</t>
    <phoneticPr fontId="6" type="noConversion"/>
  </si>
  <si>
    <t>2.단기차입금</t>
    <phoneticPr fontId="6" type="noConversion"/>
  </si>
  <si>
    <t>4.당기법인세부채</t>
    <phoneticPr fontId="6" type="noConversion"/>
  </si>
  <si>
    <t>3.미지급금</t>
    <phoneticPr fontId="6" type="noConversion"/>
  </si>
  <si>
    <t>5.미지급비용</t>
    <phoneticPr fontId="6" type="noConversion"/>
  </si>
  <si>
    <t>6.예수금</t>
    <phoneticPr fontId="6" type="noConversion"/>
  </si>
  <si>
    <t>7.선수수익</t>
    <phoneticPr fontId="6" type="noConversion"/>
  </si>
  <si>
    <t>8.선수금</t>
    <phoneticPr fontId="6" type="noConversion"/>
  </si>
  <si>
    <t>9.예수보증금</t>
    <phoneticPr fontId="6" type="noConversion"/>
  </si>
  <si>
    <t>4.리스부채(비유동)</t>
    <phoneticPr fontId="6" type="noConversion"/>
  </si>
  <si>
    <t>11.리스부채</t>
    <phoneticPr fontId="6" type="noConversion"/>
  </si>
  <si>
    <t>대표이사 윤 동 현</t>
    <phoneticPr fontId="6" type="noConversion"/>
  </si>
  <si>
    <t>제35기 재무상태표</t>
    <phoneticPr fontId="6" type="noConversion"/>
  </si>
  <si>
    <t>주 석</t>
  </si>
  <si>
    <t>제 35(당)기말</t>
  </si>
  <si>
    <t>자                  산</t>
  </si>
  <si>
    <t>  현금및현금성자산</t>
  </si>
  <si>
    <t>5,8</t>
  </si>
  <si>
    <t>  단기금융상품</t>
  </si>
  <si>
    <t>-</t>
  </si>
  <si>
    <t>  매출채권</t>
  </si>
  <si>
    <t>8,9</t>
  </si>
  <si>
    <t>  미수금</t>
  </si>
  <si>
    <t>  미수수익</t>
  </si>
  <si>
    <t>  선급금</t>
  </si>
  <si>
    <t>  선급비용</t>
  </si>
  <si>
    <t>  단기대여금</t>
  </si>
  <si>
    <t>  재고자산</t>
  </si>
  <si>
    <t>  반품재고회수권(유동)</t>
  </si>
  <si>
    <t>  기타유동자산</t>
  </si>
  <si>
    <t>  장기금융상품</t>
  </si>
  <si>
    <t>6,8</t>
  </si>
  <si>
    <t>  장기대여금</t>
  </si>
  <si>
    <t>  유형자산</t>
  </si>
  <si>
    <t>10,13</t>
  </si>
  <si>
    <t>  무형자산</t>
  </si>
  <si>
    <t>  사용권자산</t>
  </si>
  <si>
    <t>  보증금</t>
  </si>
  <si>
    <t>  반품재고회수권(비유동)</t>
  </si>
  <si>
    <t>  이연법인세자산</t>
  </si>
  <si>
    <t>자    산    총    계</t>
  </si>
  <si>
    <t>부                  채</t>
  </si>
  <si>
    <t>  매입채무</t>
  </si>
  <si>
    <t>  단기차입금</t>
  </si>
  <si>
    <t>8,16</t>
  </si>
  <si>
    <t>  미지급금</t>
  </si>
  <si>
    <t>8,15</t>
  </si>
  <si>
    <t>  당기법인세부채</t>
  </si>
  <si>
    <t>  미지급비용</t>
  </si>
  <si>
    <t>  예수금</t>
  </si>
  <si>
    <t>  선수수익</t>
  </si>
  <si>
    <t>  선수금</t>
  </si>
  <si>
    <t>15,27</t>
  </si>
  <si>
    <t>  예수보증금</t>
  </si>
  <si>
    <t>4,8,15</t>
  </si>
  <si>
    <t>  환불부채(유동)</t>
  </si>
  <si>
    <t>  리스부채(유동)</t>
  </si>
  <si>
    <t>  기타유동부채</t>
  </si>
  <si>
    <t>  유동성장기부채</t>
  </si>
  <si>
    <t>  유동성전환사채</t>
  </si>
  <si>
    <t>  전환사채</t>
  </si>
  <si>
    <t>8,16,17</t>
  </si>
  <si>
    <t>  장기차입금</t>
  </si>
  <si>
    <t>  순확정급여부채</t>
  </si>
  <si>
    <t>  환불부채(비유동)</t>
  </si>
  <si>
    <t>  리스부채(비유동)</t>
  </si>
  <si>
    <t>  기타비유동부채</t>
  </si>
  <si>
    <t>부    채    총    계</t>
  </si>
  <si>
    <t>자                  본</t>
  </si>
  <si>
    <t>Ⅰ. 자본금</t>
  </si>
  <si>
    <t>Ⅱ. 주식발행초과금</t>
  </si>
  <si>
    <t>Ⅲ. 기타자본</t>
  </si>
  <si>
    <t>Ⅳ. 결손금</t>
  </si>
  <si>
    <t>자     본     총     계</t>
  </si>
  <si>
    <t>부 채 와 자 본 총 계</t>
  </si>
  <si>
    <t>8.단기대여금</t>
    <phoneticPr fontId="6" type="noConversion"/>
  </si>
  <si>
    <t>9.재고자산</t>
    <phoneticPr fontId="6" type="noConversion"/>
  </si>
  <si>
    <r>
      <t xml:space="preserve"> </t>
    </r>
    <r>
      <rPr>
        <sz val="11"/>
        <color theme="1"/>
        <rFont val="맑은 고딕"/>
        <family val="2"/>
        <charset val="129"/>
        <scheme val="minor"/>
      </rPr>
      <t>11</t>
    </r>
    <r>
      <rPr>
        <sz val="11"/>
        <color theme="1"/>
        <rFont val="맑은 고딕"/>
        <family val="2"/>
        <charset val="129"/>
        <scheme val="minor"/>
      </rPr>
      <t>.기타유동자산</t>
    </r>
    <phoneticPr fontId="6" type="noConversion"/>
  </si>
  <si>
    <t>10.반품재고회수권</t>
    <phoneticPr fontId="6" type="noConversion"/>
  </si>
  <si>
    <t xml:space="preserve"> 8.반품재고회수권(비유동)</t>
    <phoneticPr fontId="6" type="noConversion"/>
  </si>
  <si>
    <t>10.환불부채(유동)</t>
    <phoneticPr fontId="6" type="noConversion"/>
  </si>
  <si>
    <t>5.환불부채(비유동)</t>
    <phoneticPr fontId="6" type="noConversion"/>
  </si>
  <si>
    <t>6.기타비유동부채</t>
    <phoneticPr fontId="6" type="noConversion"/>
  </si>
  <si>
    <t>12.기타유동부채</t>
    <phoneticPr fontId="6" type="noConversion"/>
  </si>
  <si>
    <t>13.유동성장기부채</t>
    <phoneticPr fontId="6" type="noConversion"/>
  </si>
  <si>
    <t>14.유동성전환사채</t>
    <phoneticPr fontId="6" type="noConversion"/>
  </si>
  <si>
    <t>Ⅱ.주식발행초과금</t>
    <phoneticPr fontId="6" type="noConversion"/>
  </si>
  <si>
    <t>Ⅲ.기타자본</t>
    <phoneticPr fontId="6" type="noConversion"/>
  </si>
  <si>
    <t>Ⅳ.결손금</t>
    <phoneticPr fontId="6" type="noConversion"/>
  </si>
  <si>
    <t>(2020년 12월 31일 현재)</t>
    <phoneticPr fontId="6" type="noConversion"/>
  </si>
  <si>
    <t>감사의견: 위 재무상태표를 포함한 제35기 재무제표는 한국채택국제회계기준에 따라 중요성의 관점에서 공정하게 표시하고 있습니다.</t>
    <phoneticPr fontId="6" type="noConversion"/>
  </si>
  <si>
    <t>삼 일  회 계 법 인</t>
    <phoneticPr fontId="6" type="noConversion"/>
  </si>
  <si>
    <t>대표이사 윤 훈 수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</si>
</sst>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\(#,##0\)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Arial"/>
      <family val="2"/>
    </font>
    <font>
      <b/>
      <u/>
      <sz val="18"/>
      <color rgb="FF000000"/>
      <name val="맑은 고딕"/>
      <family val="3"/>
      <charset val="129"/>
    </font>
    <font>
      <sz val="11"/>
      <color theme="1"/>
      <name val="Arial"/>
      <family val="2"/>
    </font>
    <font>
      <sz val="11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rgb="FF666666"/>
      <name val="Gulim"/>
      <family val="3"/>
    </font>
    <font>
      <sz val="11"/>
      <color rgb="FF666666"/>
      <name val="Gulim"/>
      <family val="3"/>
    </font>
    <font>
      <sz val="11"/>
      <color rgb="FF000000"/>
      <name val="Gulim"/>
      <family val="3"/>
    </font>
  </fonts>
  <fills count="3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41" fontId="4" fillId="0" borderId="2" xfId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1" fontId="4" fillId="0" borderId="3" xfId="1" applyFont="1" applyFill="1" applyBorder="1" applyAlignment="1">
      <alignment horizontal="right" vertical="center" wrapText="1"/>
    </xf>
    <xf numFmtId="41" fontId="4" fillId="0" borderId="8" xfId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41" fontId="7" fillId="0" borderId="6" xfId="1" applyFont="1" applyBorder="1" applyAlignment="1">
      <alignment horizontal="center" vertical="center" wrapText="1"/>
    </xf>
    <xf numFmtId="41" fontId="7" fillId="0" borderId="1" xfId="1" applyFont="1" applyBorder="1" applyAlignment="1">
      <alignment horizontal="center" vertical="center" wrapText="1"/>
    </xf>
    <xf numFmtId="0" fontId="1" fillId="0" borderId="0" xfId="0" applyFont="1">
      <alignment vertical="center"/>
    </xf>
    <xf numFmtId="41" fontId="7" fillId="0" borderId="7" xfId="1" applyFont="1" applyBorder="1" applyAlignment="1">
      <alignment vertical="center" wrapText="1"/>
    </xf>
    <xf numFmtId="41" fontId="7" fillId="0" borderId="2" xfId="1" applyFont="1" applyBorder="1" applyAlignment="1">
      <alignment vertical="center" wrapText="1"/>
    </xf>
    <xf numFmtId="41" fontId="7" fillId="0" borderId="8" xfId="1" applyFont="1" applyFill="1" applyBorder="1" applyAlignment="1">
      <alignment horizontal="left" vertical="center" wrapText="1"/>
    </xf>
    <xf numFmtId="41" fontId="7" fillId="0" borderId="3" xfId="1" applyFont="1" applyFill="1" applyBorder="1" applyAlignment="1">
      <alignment horizontal="right" vertical="center" wrapText="1"/>
    </xf>
    <xf numFmtId="41" fontId="7" fillId="0" borderId="3" xfId="1" applyFont="1" applyFill="1" applyBorder="1" applyAlignment="1">
      <alignment vertical="center" wrapText="1"/>
    </xf>
    <xf numFmtId="41" fontId="7" fillId="0" borderId="8" xfId="1" applyFont="1" applyFill="1" applyBorder="1" applyAlignment="1">
      <alignment vertical="center" wrapText="1"/>
    </xf>
    <xf numFmtId="0" fontId="1" fillId="0" borderId="8" xfId="0" applyFont="1" applyFill="1" applyBorder="1">
      <alignment vertical="center"/>
    </xf>
    <xf numFmtId="0" fontId="1" fillId="0" borderId="3" xfId="0" applyFont="1" applyFill="1" applyBorder="1">
      <alignment vertical="center"/>
    </xf>
    <xf numFmtId="41" fontId="7" fillId="0" borderId="9" xfId="1" applyFont="1" applyFill="1" applyBorder="1" applyAlignment="1">
      <alignment vertical="center" wrapText="1"/>
    </xf>
    <xf numFmtId="41" fontId="7" fillId="0" borderId="4" xfId="1" applyFont="1" applyFill="1" applyBorder="1" applyAlignment="1">
      <alignment horizontal="right" vertical="center" wrapText="1"/>
    </xf>
    <xf numFmtId="41" fontId="7" fillId="0" borderId="4" xfId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76" fontId="7" fillId="0" borderId="3" xfId="1" applyNumberFormat="1" applyFont="1" applyFill="1" applyBorder="1" applyAlignment="1">
      <alignment horizontal="right" vertical="center" wrapText="1"/>
    </xf>
    <xf numFmtId="41" fontId="1" fillId="0" borderId="0" xfId="0" applyNumberFormat="1" applyFont="1">
      <alignment vertical="center"/>
    </xf>
    <xf numFmtId="41" fontId="7" fillId="0" borderId="8" xfId="1" applyFont="1" applyFill="1" applyBorder="1" applyAlignment="1">
      <alignment horizontal="left" vertical="center" wrapText="1" indent="1"/>
    </xf>
    <xf numFmtId="0" fontId="0" fillId="0" borderId="8" xfId="0" applyFont="1" applyFill="1" applyBorder="1" applyAlignment="1">
      <alignment horizontal="left" vertical="center" indent="1"/>
    </xf>
    <xf numFmtId="41" fontId="7" fillId="0" borderId="3" xfId="1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31" fontId="5" fillId="0" borderId="0" xfId="0" applyNumberFormat="1" applyFont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right" vertical="center" wrapText="1"/>
    </xf>
    <xf numFmtId="3" fontId="0" fillId="0" borderId="0" xfId="0" applyNumberFormat="1">
      <alignment vertical="center"/>
    </xf>
    <xf numFmtId="3" fontId="9" fillId="2" borderId="10" xfId="0" applyNumberFormat="1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right" vertical="center" wrapText="1"/>
    </xf>
    <xf numFmtId="3" fontId="9" fillId="2" borderId="17" xfId="0" applyNumberFormat="1" applyFont="1" applyFill="1" applyBorder="1" applyAlignment="1">
      <alignment horizontal="righ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3" fontId="0" fillId="0" borderId="3" xfId="0" applyNumberForma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7"/>
  <sheetViews>
    <sheetView showGridLines="0" tabSelected="1" zoomScale="80" zoomScaleNormal="80" workbookViewId="0">
      <selection activeCell="B37" sqref="B37:F37"/>
    </sheetView>
  </sheetViews>
  <sheetFormatPr defaultRowHeight="16.5"/>
  <cols>
    <col min="1" max="1" width="2.625" customWidth="1"/>
    <col min="2" max="5" width="27.625" customWidth="1"/>
    <col min="6" max="6" width="2.625" customWidth="1"/>
    <col min="9" max="9" width="25.25" hidden="1" customWidth="1"/>
    <col min="10" max="10" width="7.75" hidden="1" customWidth="1"/>
    <col min="11" max="11" width="16" hidden="1" customWidth="1"/>
    <col min="12" max="12" width="14.875" hidden="1" customWidth="1"/>
    <col min="13" max="17" width="0" hidden="1" customWidth="1"/>
  </cols>
  <sheetData>
    <row r="1" spans="2:12" ht="15" customHeight="1"/>
    <row r="2" spans="2:12" ht="26.25" customHeight="1">
      <c r="B2" s="29" t="s">
        <v>47</v>
      </c>
      <c r="C2" s="29"/>
      <c r="D2" s="29"/>
      <c r="E2" s="29"/>
      <c r="F2" s="3"/>
      <c r="I2" s="38" t="s">
        <v>0</v>
      </c>
      <c r="J2" s="39" t="s">
        <v>48</v>
      </c>
      <c r="K2" s="46" t="s">
        <v>49</v>
      </c>
      <c r="L2" s="47"/>
    </row>
    <row r="3" spans="2:12" ht="16.5" customHeight="1">
      <c r="B3" s="30"/>
      <c r="C3" s="30"/>
      <c r="D3" s="30"/>
      <c r="E3" s="30"/>
      <c r="F3" s="1"/>
      <c r="I3" s="40" t="s">
        <v>50</v>
      </c>
      <c r="J3" s="34"/>
      <c r="K3" s="35"/>
      <c r="L3" s="35"/>
    </row>
    <row r="4" spans="2:12" ht="16.5" customHeight="1">
      <c r="B4" s="8" t="s">
        <v>0</v>
      </c>
      <c r="C4" s="9" t="s">
        <v>1</v>
      </c>
      <c r="D4" s="9" t="s">
        <v>0</v>
      </c>
      <c r="E4" s="9" t="s">
        <v>1</v>
      </c>
      <c r="F4" s="10"/>
      <c r="I4" s="40" t="s">
        <v>4</v>
      </c>
      <c r="J4" s="34"/>
      <c r="K4" s="35"/>
      <c r="L4" s="37">
        <v>25932819447</v>
      </c>
    </row>
    <row r="5" spans="2:12" ht="16.5" customHeight="1">
      <c r="B5" s="11" t="s">
        <v>2</v>
      </c>
      <c r="C5" s="2"/>
      <c r="D5" s="12" t="s">
        <v>3</v>
      </c>
      <c r="E5" s="2"/>
      <c r="F5" s="10"/>
      <c r="I5" s="40" t="s">
        <v>51</v>
      </c>
      <c r="J5" s="34" t="s">
        <v>52</v>
      </c>
      <c r="K5" s="37">
        <v>15057335300</v>
      </c>
      <c r="L5" s="35"/>
    </row>
    <row r="6" spans="2:12" ht="16.5" customHeight="1">
      <c r="B6" s="13" t="s">
        <v>4</v>
      </c>
      <c r="C6" s="14">
        <f>SUM(C7:C18)</f>
        <v>25932819447</v>
      </c>
      <c r="D6" s="15" t="s">
        <v>5</v>
      </c>
      <c r="E6" s="14">
        <f>SUM(E7:E19)</f>
        <v>18446589269</v>
      </c>
      <c r="F6" s="10"/>
      <c r="I6" s="40" t="s">
        <v>53</v>
      </c>
      <c r="J6" s="34">
        <v>8</v>
      </c>
      <c r="K6" s="37">
        <v>3180632</v>
      </c>
      <c r="L6" s="35"/>
    </row>
    <row r="7" spans="2:12" ht="16.5" customHeight="1">
      <c r="B7" s="25" t="s">
        <v>6</v>
      </c>
      <c r="C7" s="14">
        <f>+K5</f>
        <v>15057335300</v>
      </c>
      <c r="D7" s="27" t="s">
        <v>7</v>
      </c>
      <c r="E7" s="14">
        <f>+K28</f>
        <v>801967767</v>
      </c>
      <c r="F7" s="10"/>
      <c r="I7" s="40" t="s">
        <v>55</v>
      </c>
      <c r="J7" s="34" t="s">
        <v>56</v>
      </c>
      <c r="K7" s="37">
        <v>3157100824</v>
      </c>
      <c r="L7" s="35"/>
    </row>
    <row r="8" spans="2:12" ht="16.5" customHeight="1">
      <c r="B8" s="25" t="s">
        <v>20</v>
      </c>
      <c r="C8" s="14">
        <f>+K6</f>
        <v>3180632</v>
      </c>
      <c r="D8" s="27" t="s">
        <v>36</v>
      </c>
      <c r="E8" s="14">
        <f>+K29</f>
        <v>2000000000</v>
      </c>
      <c r="F8" s="10"/>
      <c r="I8" s="40" t="s">
        <v>57</v>
      </c>
      <c r="J8" s="34" t="s">
        <v>56</v>
      </c>
      <c r="K8" s="37">
        <v>16706505</v>
      </c>
      <c r="L8" s="35"/>
    </row>
    <row r="9" spans="2:12" ht="16.5" customHeight="1">
      <c r="B9" s="25" t="s">
        <v>21</v>
      </c>
      <c r="C9" s="14">
        <f>+K7</f>
        <v>3157100824</v>
      </c>
      <c r="D9" s="27" t="s">
        <v>38</v>
      </c>
      <c r="E9" s="14">
        <f>+K30</f>
        <v>155377700</v>
      </c>
      <c r="F9" s="10"/>
      <c r="I9" s="40" t="s">
        <v>58</v>
      </c>
      <c r="J9" s="34" t="s">
        <v>56</v>
      </c>
      <c r="K9" s="37">
        <v>14238</v>
      </c>
      <c r="L9" s="35"/>
    </row>
    <row r="10" spans="2:12" ht="16.5" customHeight="1">
      <c r="B10" s="25" t="s">
        <v>22</v>
      </c>
      <c r="C10" s="14">
        <f>+K8</f>
        <v>16706505</v>
      </c>
      <c r="D10" s="27" t="s">
        <v>37</v>
      </c>
      <c r="E10" s="14">
        <f>+K31</f>
        <v>146768255</v>
      </c>
      <c r="F10" s="10"/>
      <c r="I10" s="40" t="s">
        <v>59</v>
      </c>
      <c r="J10" s="34"/>
      <c r="K10" s="37">
        <v>102564960</v>
      </c>
      <c r="L10" s="35"/>
    </row>
    <row r="11" spans="2:12" ht="16.5" customHeight="1">
      <c r="B11" s="25" t="s">
        <v>23</v>
      </c>
      <c r="C11" s="14">
        <f>+K9</f>
        <v>14238</v>
      </c>
      <c r="D11" s="27" t="s">
        <v>39</v>
      </c>
      <c r="E11" s="14">
        <f>+K33</f>
        <v>2548296314</v>
      </c>
      <c r="F11" s="10"/>
      <c r="I11" s="40" t="s">
        <v>60</v>
      </c>
      <c r="J11" s="34"/>
      <c r="K11" s="37">
        <v>25557250</v>
      </c>
      <c r="L11" s="35"/>
    </row>
    <row r="12" spans="2:12" ht="16.5" customHeight="1">
      <c r="B12" s="25" t="s">
        <v>24</v>
      </c>
      <c r="C12" s="14">
        <f>+K10</f>
        <v>102564960</v>
      </c>
      <c r="D12" s="27" t="s">
        <v>40</v>
      </c>
      <c r="E12" s="14">
        <f>+K34</f>
        <v>103917823</v>
      </c>
      <c r="F12" s="10"/>
      <c r="I12" s="40" t="s">
        <v>61</v>
      </c>
      <c r="J12" s="34" t="s">
        <v>56</v>
      </c>
      <c r="K12" s="37">
        <v>64000000</v>
      </c>
      <c r="L12" s="35"/>
    </row>
    <row r="13" spans="2:12" ht="16.5" customHeight="1">
      <c r="B13" s="25" t="s">
        <v>25</v>
      </c>
      <c r="C13" s="14">
        <f>+K11</f>
        <v>25557250</v>
      </c>
      <c r="D13" s="27" t="s">
        <v>41</v>
      </c>
      <c r="E13" s="14" t="str">
        <f>+K35</f>
        <v>-</v>
      </c>
      <c r="F13" s="10"/>
      <c r="I13" s="40" t="s">
        <v>62</v>
      </c>
      <c r="J13" s="34">
        <v>7</v>
      </c>
      <c r="K13" s="37">
        <v>7454279347</v>
      </c>
      <c r="L13" s="35"/>
    </row>
    <row r="14" spans="2:12" ht="16.5" customHeight="1">
      <c r="B14" s="25" t="s">
        <v>110</v>
      </c>
      <c r="C14" s="14">
        <f>+K12</f>
        <v>64000000</v>
      </c>
      <c r="D14" s="27" t="s">
        <v>42</v>
      </c>
      <c r="E14" s="14">
        <f>+K36</f>
        <v>407361623</v>
      </c>
      <c r="F14" s="10"/>
      <c r="I14" s="40" t="s">
        <v>63</v>
      </c>
      <c r="J14" s="34">
        <v>19</v>
      </c>
      <c r="K14" s="37">
        <v>49603000</v>
      </c>
      <c r="L14" s="35"/>
    </row>
    <row r="15" spans="2:12" ht="16.5" customHeight="1">
      <c r="B15" s="25" t="s">
        <v>111</v>
      </c>
      <c r="C15" s="4">
        <f>+K13</f>
        <v>7454279347</v>
      </c>
      <c r="D15" s="27" t="s">
        <v>43</v>
      </c>
      <c r="E15" s="14">
        <f>+K37</f>
        <v>55000000</v>
      </c>
      <c r="F15" s="10"/>
      <c r="I15" s="41" t="s">
        <v>64</v>
      </c>
      <c r="J15" s="34"/>
      <c r="K15" s="37">
        <v>2477391</v>
      </c>
      <c r="L15" s="35"/>
    </row>
    <row r="16" spans="2:12" ht="16.5" customHeight="1">
      <c r="B16" s="25" t="s">
        <v>113</v>
      </c>
      <c r="C16" s="4">
        <f>+K14</f>
        <v>49603000</v>
      </c>
      <c r="D16" s="27" t="s">
        <v>115</v>
      </c>
      <c r="E16" s="48">
        <f>+K38</f>
        <v>1036907269</v>
      </c>
      <c r="F16" s="10"/>
      <c r="I16" s="40" t="s">
        <v>8</v>
      </c>
      <c r="J16" s="34"/>
      <c r="K16" s="35"/>
      <c r="L16" s="37">
        <v>39154519238</v>
      </c>
    </row>
    <row r="17" spans="2:13">
      <c r="B17" s="26" t="s">
        <v>112</v>
      </c>
      <c r="C17" s="4">
        <f>+K15</f>
        <v>2477391</v>
      </c>
      <c r="D17" s="27" t="s">
        <v>45</v>
      </c>
      <c r="E17" s="14">
        <f>+K39</f>
        <v>470065551</v>
      </c>
      <c r="F17" s="10"/>
      <c r="I17" s="40" t="s">
        <v>65</v>
      </c>
      <c r="J17" s="34" t="s">
        <v>66</v>
      </c>
      <c r="K17" s="37">
        <v>3000000</v>
      </c>
      <c r="L17" s="35"/>
    </row>
    <row r="18" spans="2:13">
      <c r="B18" s="16"/>
      <c r="C18" s="4"/>
      <c r="D18" s="27" t="s">
        <v>118</v>
      </c>
      <c r="E18" s="14">
        <f>+K40</f>
        <v>720926967</v>
      </c>
      <c r="F18" s="10"/>
      <c r="I18" s="40" t="s">
        <v>67</v>
      </c>
      <c r="J18" s="34" t="s">
        <v>56</v>
      </c>
      <c r="K18" s="35" t="s">
        <v>54</v>
      </c>
      <c r="L18" s="35"/>
    </row>
    <row r="19" spans="2:13">
      <c r="B19" s="16" t="s">
        <v>8</v>
      </c>
      <c r="C19" s="14">
        <f>SUM(C20:C27)</f>
        <v>39154519238</v>
      </c>
      <c r="D19" s="27" t="s">
        <v>119</v>
      </c>
      <c r="E19" s="14">
        <f>+K41</f>
        <v>10000000000</v>
      </c>
      <c r="F19" s="10"/>
      <c r="I19" s="40" t="s">
        <v>68</v>
      </c>
      <c r="J19" s="34" t="s">
        <v>69</v>
      </c>
      <c r="K19" s="37">
        <v>33729841794</v>
      </c>
      <c r="L19" s="35"/>
    </row>
    <row r="20" spans="2:13">
      <c r="B20" s="25" t="s">
        <v>10</v>
      </c>
      <c r="C20" s="14">
        <f>+K17</f>
        <v>3000000</v>
      </c>
      <c r="D20" s="27" t="s">
        <v>120</v>
      </c>
      <c r="E20" s="14" t="str">
        <f>+K42</f>
        <v>-</v>
      </c>
      <c r="F20" s="10"/>
      <c r="I20" s="40" t="s">
        <v>70</v>
      </c>
      <c r="J20" s="34">
        <v>11</v>
      </c>
      <c r="K20" s="37">
        <v>1107780285</v>
      </c>
      <c r="L20" s="35"/>
    </row>
    <row r="21" spans="2:13">
      <c r="B21" s="25" t="s">
        <v>27</v>
      </c>
      <c r="C21" s="14" t="str">
        <f>+K18</f>
        <v>-</v>
      </c>
      <c r="D21" s="15" t="s">
        <v>9</v>
      </c>
      <c r="E21" s="14">
        <f>SUM(E22:E27)</f>
        <v>17788280476</v>
      </c>
      <c r="F21" s="10"/>
      <c r="I21" s="40" t="s">
        <v>71</v>
      </c>
      <c r="J21" s="34">
        <v>20</v>
      </c>
      <c r="K21" s="37">
        <v>1745840360</v>
      </c>
      <c r="L21" s="35"/>
    </row>
    <row r="22" spans="2:13">
      <c r="B22" s="25" t="s">
        <v>29</v>
      </c>
      <c r="C22" s="14">
        <f>+K19</f>
        <v>33729841794</v>
      </c>
      <c r="D22" s="27" t="s">
        <v>26</v>
      </c>
      <c r="E22" s="14" t="str">
        <f>+K45</f>
        <v>-</v>
      </c>
      <c r="F22" s="10"/>
      <c r="I22" s="40" t="s">
        <v>72</v>
      </c>
      <c r="J22" s="34" t="s">
        <v>56</v>
      </c>
      <c r="K22" s="37">
        <v>440191200</v>
      </c>
      <c r="L22" s="35"/>
    </row>
    <row r="23" spans="2:13">
      <c r="B23" s="25" t="s">
        <v>11</v>
      </c>
      <c r="C23" s="14">
        <f>+K20</f>
        <v>1107780285</v>
      </c>
      <c r="D23" s="27" t="s">
        <v>28</v>
      </c>
      <c r="E23" s="14">
        <f>+K44</f>
        <v>13353576451</v>
      </c>
      <c r="F23" s="10"/>
      <c r="I23" s="40" t="s">
        <v>73</v>
      </c>
      <c r="J23" s="34">
        <v>19</v>
      </c>
      <c r="K23" s="37">
        <v>19957786</v>
      </c>
      <c r="L23" s="35"/>
    </row>
    <row r="24" spans="2:13">
      <c r="B24" s="25" t="s">
        <v>33</v>
      </c>
      <c r="C24" s="14">
        <f>+K21</f>
        <v>1745840360</v>
      </c>
      <c r="D24" s="27" t="s">
        <v>30</v>
      </c>
      <c r="E24" s="14">
        <f>+K46</f>
        <v>2687196808</v>
      </c>
      <c r="F24" s="10"/>
      <c r="I24" s="40" t="s">
        <v>74</v>
      </c>
      <c r="J24" s="34">
        <v>21</v>
      </c>
      <c r="K24" s="37">
        <v>2107907813</v>
      </c>
      <c r="L24" s="35"/>
    </row>
    <row r="25" spans="2:13">
      <c r="B25" s="25" t="s">
        <v>34</v>
      </c>
      <c r="C25" s="14">
        <f>+K22</f>
        <v>440191200</v>
      </c>
      <c r="D25" s="27" t="s">
        <v>44</v>
      </c>
      <c r="E25" s="14">
        <f>+K48</f>
        <v>1317085279</v>
      </c>
      <c r="F25" s="10"/>
      <c r="I25" s="40" t="s">
        <v>75</v>
      </c>
      <c r="J25" s="34"/>
      <c r="K25" s="35"/>
      <c r="L25" s="37">
        <v>65087338685</v>
      </c>
      <c r="M25" s="36">
        <f>+C35-L25</f>
        <v>0</v>
      </c>
    </row>
    <row r="26" spans="2:13">
      <c r="B26" s="25" t="s">
        <v>35</v>
      </c>
      <c r="C26" s="14">
        <f>+K24</f>
        <v>2107907813</v>
      </c>
      <c r="D26" s="27" t="s">
        <v>116</v>
      </c>
      <c r="E26" s="48">
        <f>+K47</f>
        <v>416935672</v>
      </c>
      <c r="F26" s="10"/>
      <c r="I26" s="40" t="s">
        <v>76</v>
      </c>
      <c r="J26" s="34"/>
      <c r="K26" s="35"/>
      <c r="L26" s="35"/>
    </row>
    <row r="27" spans="2:13">
      <c r="B27" s="26" t="s">
        <v>114</v>
      </c>
      <c r="C27" s="14">
        <f>+K23</f>
        <v>19957786</v>
      </c>
      <c r="D27" s="27" t="s">
        <v>117</v>
      </c>
      <c r="E27" s="14">
        <f>+K49</f>
        <v>13486266</v>
      </c>
      <c r="F27" s="10"/>
      <c r="I27" s="40" t="s">
        <v>5</v>
      </c>
      <c r="J27" s="34"/>
      <c r="K27" s="35"/>
      <c r="L27" s="37">
        <v>18446589269</v>
      </c>
      <c r="M27" s="36">
        <f>+E6-L27</f>
        <v>0</v>
      </c>
    </row>
    <row r="28" spans="2:13">
      <c r="B28" s="17"/>
      <c r="C28" s="18"/>
      <c r="D28" s="15" t="s">
        <v>12</v>
      </c>
      <c r="E28" s="4">
        <f>SUM(E6,E21)</f>
        <v>36234869745</v>
      </c>
      <c r="F28" s="10"/>
      <c r="I28" s="40" t="s">
        <v>77</v>
      </c>
      <c r="J28" s="34">
        <v>8</v>
      </c>
      <c r="K28" s="37">
        <v>801967767</v>
      </c>
      <c r="L28" s="35"/>
    </row>
    <row r="29" spans="2:13">
      <c r="B29" s="17"/>
      <c r="C29" s="18"/>
      <c r="D29" s="15" t="s">
        <v>13</v>
      </c>
      <c r="E29" s="4"/>
      <c r="F29" s="10"/>
      <c r="I29" s="40" t="s">
        <v>78</v>
      </c>
      <c r="J29" s="34" t="s">
        <v>79</v>
      </c>
      <c r="K29" s="37">
        <v>2000000000</v>
      </c>
      <c r="L29" s="35"/>
    </row>
    <row r="30" spans="2:13">
      <c r="B30" s="17"/>
      <c r="C30" s="18"/>
      <c r="D30" s="15" t="s">
        <v>14</v>
      </c>
      <c r="E30" s="14">
        <f>+K52</f>
        <v>4262261500</v>
      </c>
      <c r="F30" s="10"/>
      <c r="I30" s="40" t="s">
        <v>80</v>
      </c>
      <c r="J30" s="34" t="s">
        <v>81</v>
      </c>
      <c r="K30" s="37">
        <v>155377700</v>
      </c>
      <c r="L30" s="35"/>
    </row>
    <row r="31" spans="2:13">
      <c r="B31" s="5"/>
      <c r="C31" s="4"/>
      <c r="D31" s="15" t="s">
        <v>121</v>
      </c>
      <c r="E31" s="14">
        <f>+K53</f>
        <v>29519351332</v>
      </c>
      <c r="F31" s="10"/>
      <c r="I31" s="40" t="s">
        <v>82</v>
      </c>
      <c r="J31" s="34"/>
      <c r="K31" s="37">
        <v>146768255</v>
      </c>
      <c r="L31" s="35"/>
    </row>
    <row r="32" spans="2:13">
      <c r="B32" s="5"/>
      <c r="C32" s="4"/>
      <c r="D32" s="15" t="s">
        <v>122</v>
      </c>
      <c r="E32" s="14">
        <f>+K54</f>
        <v>5915001035</v>
      </c>
      <c r="F32" s="10"/>
      <c r="I32" s="40"/>
      <c r="J32" s="34"/>
      <c r="K32" s="37"/>
      <c r="L32" s="35"/>
    </row>
    <row r="33" spans="2:13">
      <c r="B33" s="5"/>
      <c r="C33" s="4"/>
      <c r="D33" s="15" t="s">
        <v>123</v>
      </c>
      <c r="E33" s="23">
        <f>+K55</f>
        <v>-10844144927</v>
      </c>
      <c r="F33" s="10"/>
      <c r="I33" s="40" t="s">
        <v>83</v>
      </c>
      <c r="J33" s="34" t="s">
        <v>81</v>
      </c>
      <c r="K33" s="37">
        <v>2548296314</v>
      </c>
      <c r="L33" s="35"/>
    </row>
    <row r="34" spans="2:13">
      <c r="B34" s="5"/>
      <c r="C34" s="4"/>
      <c r="D34" s="15" t="s">
        <v>15</v>
      </c>
      <c r="E34" s="14">
        <f>SUM(E30:E33)</f>
        <v>28852468940</v>
      </c>
      <c r="F34" s="10"/>
      <c r="I34" s="40" t="s">
        <v>84</v>
      </c>
      <c r="J34" s="34">
        <v>15</v>
      </c>
      <c r="K34" s="37">
        <v>103917823</v>
      </c>
      <c r="L34" s="35"/>
    </row>
    <row r="35" spans="2:13">
      <c r="B35" s="19" t="s">
        <v>16</v>
      </c>
      <c r="C35" s="20">
        <f>SUM(C6,C19)</f>
        <v>65087338685</v>
      </c>
      <c r="D35" s="21" t="s">
        <v>17</v>
      </c>
      <c r="E35" s="20">
        <f>SUM(E28,E34)</f>
        <v>65087338685</v>
      </c>
      <c r="F35" s="24">
        <f>+C35-E35</f>
        <v>0</v>
      </c>
      <c r="I35" s="40" t="s">
        <v>85</v>
      </c>
      <c r="J35" s="34">
        <v>15</v>
      </c>
      <c r="K35" s="35" t="s">
        <v>54</v>
      </c>
      <c r="L35" s="35"/>
    </row>
    <row r="36" spans="2:13">
      <c r="B36" s="28" t="s">
        <v>124</v>
      </c>
      <c r="C36" s="28"/>
      <c r="D36" s="28"/>
      <c r="E36" s="28"/>
      <c r="F36" s="28"/>
      <c r="I36" s="40" t="s">
        <v>86</v>
      </c>
      <c r="J36" s="34" t="s">
        <v>87</v>
      </c>
      <c r="K36" s="37">
        <v>407361623</v>
      </c>
      <c r="L36" s="35"/>
    </row>
    <row r="37" spans="2:13">
      <c r="B37" s="28" t="s">
        <v>31</v>
      </c>
      <c r="C37" s="28"/>
      <c r="D37" s="28"/>
      <c r="E37" s="28"/>
      <c r="F37" s="28"/>
      <c r="I37" s="40" t="s">
        <v>88</v>
      </c>
      <c r="J37" s="34" t="s">
        <v>89</v>
      </c>
      <c r="K37" s="37">
        <v>55000000</v>
      </c>
      <c r="L37" s="35"/>
    </row>
    <row r="38" spans="2:13">
      <c r="B38" s="31"/>
      <c r="C38" s="31"/>
      <c r="D38" s="31"/>
      <c r="E38" s="31"/>
      <c r="F38" s="31"/>
      <c r="I38" s="40" t="s">
        <v>90</v>
      </c>
      <c r="J38" s="34">
        <v>19</v>
      </c>
      <c r="K38" s="37">
        <v>1036907269</v>
      </c>
      <c r="L38" s="35"/>
    </row>
    <row r="39" spans="2:13">
      <c r="B39" s="28" t="s">
        <v>18</v>
      </c>
      <c r="C39" s="28"/>
      <c r="D39" s="28"/>
      <c r="E39" s="28"/>
      <c r="F39" s="28"/>
      <c r="I39" s="40" t="s">
        <v>91</v>
      </c>
      <c r="J39" s="34">
        <v>20</v>
      </c>
      <c r="K39" s="37">
        <v>470065551</v>
      </c>
      <c r="L39" s="35"/>
    </row>
    <row r="40" spans="2:13">
      <c r="B40" s="22"/>
      <c r="C40" s="22"/>
      <c r="D40" s="22"/>
      <c r="E40" s="22"/>
      <c r="F40" s="22"/>
      <c r="I40" s="40" t="s">
        <v>92</v>
      </c>
      <c r="J40" s="34">
        <v>15</v>
      </c>
      <c r="K40" s="37">
        <v>720926967</v>
      </c>
      <c r="L40" s="35"/>
    </row>
    <row r="41" spans="2:13">
      <c r="B41" s="33">
        <v>44278</v>
      </c>
      <c r="C41" s="33"/>
      <c r="D41" s="33"/>
      <c r="E41" s="33"/>
      <c r="F41" s="33"/>
      <c r="I41" s="40" t="s">
        <v>93</v>
      </c>
      <c r="J41" s="34" t="s">
        <v>79</v>
      </c>
      <c r="K41" s="37">
        <v>10000000000</v>
      </c>
      <c r="L41" s="35"/>
    </row>
    <row r="42" spans="2:13">
      <c r="B42" s="32" t="s">
        <v>19</v>
      </c>
      <c r="C42" s="32"/>
      <c r="D42" s="32"/>
      <c r="E42" s="32"/>
      <c r="F42" s="6"/>
      <c r="I42" s="40" t="s">
        <v>94</v>
      </c>
      <c r="J42" s="34" t="s">
        <v>79</v>
      </c>
      <c r="K42" s="35" t="s">
        <v>54</v>
      </c>
      <c r="L42" s="35"/>
    </row>
    <row r="43" spans="2:13">
      <c r="B43" s="32" t="s">
        <v>46</v>
      </c>
      <c r="C43" s="32"/>
      <c r="D43" s="32"/>
      <c r="E43" s="32"/>
      <c r="F43" s="7"/>
      <c r="I43" s="40" t="s">
        <v>9</v>
      </c>
      <c r="J43" s="34"/>
      <c r="K43" s="35"/>
      <c r="L43" s="37">
        <v>17788280476</v>
      </c>
      <c r="M43" s="36">
        <f>+E21-L43</f>
        <v>0</v>
      </c>
    </row>
    <row r="44" spans="2:13">
      <c r="B44" s="28" t="s">
        <v>32</v>
      </c>
      <c r="C44" s="28"/>
      <c r="D44" s="28"/>
      <c r="E44" s="28"/>
      <c r="F44" s="6"/>
      <c r="I44" s="40" t="s">
        <v>95</v>
      </c>
      <c r="J44" s="34" t="s">
        <v>96</v>
      </c>
      <c r="K44" s="37">
        <v>13353576451</v>
      </c>
      <c r="L44" s="35"/>
    </row>
    <row r="45" spans="2:13">
      <c r="B45" s="22"/>
      <c r="C45" s="22"/>
      <c r="D45" s="22"/>
      <c r="E45" s="22"/>
      <c r="F45" s="22"/>
      <c r="I45" s="40" t="s">
        <v>97</v>
      </c>
      <c r="J45" s="34" t="s">
        <v>79</v>
      </c>
      <c r="K45" s="35" t="s">
        <v>54</v>
      </c>
      <c r="L45" s="35"/>
    </row>
    <row r="46" spans="2:13" ht="16.5" customHeight="1">
      <c r="B46" s="28" t="s">
        <v>125</v>
      </c>
      <c r="C46" s="28"/>
      <c r="D46" s="28"/>
      <c r="E46" s="28"/>
      <c r="F46" s="28"/>
      <c r="I46" s="40" t="s">
        <v>98</v>
      </c>
      <c r="J46" s="34">
        <v>18</v>
      </c>
      <c r="K46" s="37">
        <v>2687196808</v>
      </c>
      <c r="L46" s="35"/>
    </row>
    <row r="47" spans="2:13">
      <c r="B47" s="32" t="s">
        <v>126</v>
      </c>
      <c r="C47" s="32"/>
      <c r="D47" s="32"/>
      <c r="E47" s="32"/>
      <c r="F47" s="6"/>
      <c r="I47" s="40" t="s">
        <v>99</v>
      </c>
      <c r="J47" s="34">
        <v>19</v>
      </c>
      <c r="K47" s="37">
        <v>416935672</v>
      </c>
      <c r="L47" s="35"/>
    </row>
    <row r="48" spans="2:13">
      <c r="B48" s="32" t="s">
        <v>127</v>
      </c>
      <c r="C48" s="32"/>
      <c r="D48" s="32"/>
      <c r="E48" s="32"/>
      <c r="F48" s="6"/>
      <c r="I48" s="40" t="s">
        <v>100</v>
      </c>
      <c r="J48" s="34">
        <v>20</v>
      </c>
      <c r="K48" s="37">
        <v>1317085279</v>
      </c>
      <c r="L48" s="35"/>
    </row>
    <row r="49" spans="9:13">
      <c r="I49" s="40" t="s">
        <v>101</v>
      </c>
      <c r="J49" s="34">
        <v>15</v>
      </c>
      <c r="K49" s="37">
        <v>13486266</v>
      </c>
      <c r="L49" s="35"/>
    </row>
    <row r="50" spans="9:13">
      <c r="I50" s="40" t="s">
        <v>102</v>
      </c>
      <c r="J50" s="34"/>
      <c r="K50" s="35"/>
      <c r="L50" s="37">
        <v>36234869745</v>
      </c>
      <c r="M50" s="36">
        <f>+E28-L50</f>
        <v>0</v>
      </c>
    </row>
    <row r="51" spans="9:13">
      <c r="I51" s="40" t="s">
        <v>103</v>
      </c>
      <c r="J51" s="34"/>
      <c r="K51" s="35"/>
      <c r="L51" s="35"/>
    </row>
    <row r="52" spans="9:13">
      <c r="I52" s="40" t="s">
        <v>104</v>
      </c>
      <c r="J52" s="34">
        <v>23</v>
      </c>
      <c r="K52" s="37">
        <v>4262261500</v>
      </c>
      <c r="L52" s="35"/>
    </row>
    <row r="53" spans="9:13">
      <c r="I53" s="40" t="s">
        <v>105</v>
      </c>
      <c r="J53" s="34">
        <v>23</v>
      </c>
      <c r="K53" s="37">
        <v>29519351332</v>
      </c>
      <c r="L53" s="35"/>
    </row>
    <row r="54" spans="9:13">
      <c r="I54" s="40" t="s">
        <v>106</v>
      </c>
      <c r="J54" s="34">
        <v>24</v>
      </c>
      <c r="K54" s="37">
        <v>5915001035</v>
      </c>
      <c r="L54" s="35"/>
    </row>
    <row r="55" spans="9:13">
      <c r="I55" s="40" t="s">
        <v>107</v>
      </c>
      <c r="J55" s="34">
        <v>25</v>
      </c>
      <c r="K55" s="37">
        <v>-10844144927</v>
      </c>
      <c r="L55" s="35"/>
    </row>
    <row r="56" spans="9:13">
      <c r="I56" s="40" t="s">
        <v>108</v>
      </c>
      <c r="J56" s="34"/>
      <c r="K56" s="35"/>
      <c r="L56" s="37">
        <v>28852468940</v>
      </c>
    </row>
    <row r="57" spans="9:13">
      <c r="I57" s="42" t="s">
        <v>109</v>
      </c>
      <c r="J57" s="43"/>
      <c r="K57" s="44"/>
      <c r="L57" s="45">
        <v>65087338685</v>
      </c>
    </row>
  </sheetData>
  <mergeCells count="14">
    <mergeCell ref="K2:L2"/>
    <mergeCell ref="B41:F41"/>
    <mergeCell ref="B47:E47"/>
    <mergeCell ref="B48:E48"/>
    <mergeCell ref="B44:E44"/>
    <mergeCell ref="B46:F46"/>
    <mergeCell ref="B42:E42"/>
    <mergeCell ref="B43:E43"/>
    <mergeCell ref="B39:F39"/>
    <mergeCell ref="B2:E2"/>
    <mergeCell ref="B3:E3"/>
    <mergeCell ref="B36:F36"/>
    <mergeCell ref="B37:F37"/>
    <mergeCell ref="B38:F3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35기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이재원</dc:creator>
  <cp:lastModifiedBy>남경수</cp:lastModifiedBy>
  <cp:lastPrinted>2020-08-21T06:39:04Z</cp:lastPrinted>
  <dcterms:created xsi:type="dcterms:W3CDTF">2018-03-19T03:00:07Z</dcterms:created>
  <dcterms:modified xsi:type="dcterms:W3CDTF">2021-03-22T23:45:35Z</dcterms:modified>
</cp:coreProperties>
</file>